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1" i="1" l="1"/>
  <c r="D48" i="1" l="1"/>
  <c r="E48" i="1" s="1"/>
  <c r="F48" i="1" s="1"/>
  <c r="C48" i="1"/>
  <c r="C44" i="1"/>
  <c r="D44" i="1" s="1"/>
  <c r="B6" i="1"/>
  <c r="B7" i="1"/>
  <c r="B8" i="1"/>
  <c r="B9" i="1"/>
  <c r="B10" i="1"/>
  <c r="B11" i="1"/>
  <c r="B12" i="1"/>
  <c r="B13" i="1"/>
  <c r="B14" i="1"/>
  <c r="B15" i="1"/>
  <c r="B16" i="1"/>
  <c r="B17" i="1"/>
  <c r="B5" i="1"/>
  <c r="D2" i="1"/>
  <c r="A8" i="1" s="1"/>
  <c r="C45" i="1" l="1"/>
  <c r="D45" i="1" s="1"/>
  <c r="D8" i="1"/>
  <c r="A15" i="1"/>
  <c r="D15" i="1" s="1"/>
  <c r="A11" i="1"/>
  <c r="D11" i="1" s="1"/>
  <c r="A7" i="1"/>
  <c r="D7" i="1" s="1"/>
  <c r="A5" i="1"/>
  <c r="D5" i="1" s="1"/>
  <c r="A14" i="1"/>
  <c r="D14" i="1" s="1"/>
  <c r="A10" i="1"/>
  <c r="D10" i="1" s="1"/>
  <c r="A6" i="1"/>
  <c r="D6" i="1" s="1"/>
  <c r="A17" i="1"/>
  <c r="A13" i="1"/>
  <c r="D13" i="1" s="1"/>
  <c r="A9" i="1"/>
  <c r="D9" i="1" s="1"/>
  <c r="A16" i="1"/>
  <c r="D16" i="1" s="1"/>
  <c r="A12" i="1"/>
  <c r="D12" i="1" s="1"/>
  <c r="A25" i="1" l="1"/>
  <c r="D25" i="1" s="1"/>
  <c r="A29" i="1"/>
  <c r="D29" i="1" s="1"/>
  <c r="A33" i="1"/>
  <c r="D33" i="1" s="1"/>
  <c r="D17" i="1"/>
  <c r="A26" i="1"/>
  <c r="D26" i="1" s="1"/>
  <c r="A30" i="1"/>
  <c r="D30" i="1" s="1"/>
  <c r="A34" i="1"/>
  <c r="A23" i="1"/>
  <c r="D23" i="1" s="1"/>
  <c r="A27" i="1"/>
  <c r="D27" i="1" s="1"/>
  <c r="A31" i="1"/>
  <c r="D31" i="1" s="1"/>
  <c r="A22" i="1"/>
  <c r="D22" i="1" s="1"/>
  <c r="A24" i="1"/>
  <c r="D24" i="1" s="1"/>
  <c r="A28" i="1"/>
  <c r="D28" i="1" s="1"/>
  <c r="A32" i="1"/>
  <c r="D32" i="1" s="1"/>
  <c r="D34" i="1" l="1"/>
  <c r="A38" i="1"/>
  <c r="D38" i="1" l="1"/>
  <c r="A41" i="1"/>
  <c r="D41" i="1" s="1"/>
</calcChain>
</file>

<file path=xl/sharedStrings.xml><?xml version="1.0" encoding="utf-8"?>
<sst xmlns="http://schemas.openxmlformats.org/spreadsheetml/2006/main" count="30" uniqueCount="7">
  <si>
    <t>P</t>
  </si>
  <si>
    <t>d</t>
  </si>
  <si>
    <t>L</t>
  </si>
  <si>
    <t>σ</t>
  </si>
  <si>
    <t>PI</t>
  </si>
  <si>
    <t>A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</si>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</sst>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/>
    <xf numFmtId="11" fontId="1" fillId="0" borderId="0" xfId="0" applyNumberFormat="1" applyFont="1"/>
    <xf numFmtId="165" fontId="0" fillId="0" borderId="0" xfId="0" applyNumberFormat="1"/>
    <xf numFmtId="11" fontId="0" fillId="0" borderId="0" xfId="0" applyNumberFormat="1"/>
    <xf numFmtId="0" fontId="3" fillId="0" borderId="1" xfId="0" applyFont="1" applyBorder="1"/>
    <xf numFmtId="0" fontId="2" fillId="0" borderId="1" xfId="0" applyFont="1" applyBorder="1"/>
    <xf numFmtId="11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Plot of Failure Load Vs. Span</a:t>
            </a:r>
            <a:r>
              <a:rPr lang="en-US" baseline="0"/>
              <a:t> Length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Sheet1!$C$5:$C$17</c:f>
              <c:numCache>
                <c:formatCode>0.00</c:formatCode>
                <c:ptCount val="13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0.55000000000000004</c:v>
                </c:pt>
                <c:pt idx="8">
                  <c:v>0.6</c:v>
                </c:pt>
                <c:pt idx="9">
                  <c:v>0.65</c:v>
                </c:pt>
                <c:pt idx="10">
                  <c:v>0.7</c:v>
                </c:pt>
                <c:pt idx="11">
                  <c:v>0.75</c:v>
                </c:pt>
                <c:pt idx="12">
                  <c:v>0.8</c:v>
                </c:pt>
              </c:numCache>
            </c:numRef>
          </c:xVal>
          <c:yVal>
            <c:numRef>
              <c:f>Sheet1!$D$5:$D$17</c:f>
              <c:numCache>
                <c:formatCode>0.00</c:formatCode>
                <c:ptCount val="13"/>
                <c:pt idx="0">
                  <c:v>61.499999999999986</c:v>
                </c:pt>
                <c:pt idx="1">
                  <c:v>49.199999999999989</c:v>
                </c:pt>
                <c:pt idx="2">
                  <c:v>40.999999999999993</c:v>
                </c:pt>
                <c:pt idx="3">
                  <c:v>35.142857142857139</c:v>
                </c:pt>
                <c:pt idx="4">
                  <c:v>30.749999999999993</c:v>
                </c:pt>
                <c:pt idx="5">
                  <c:v>27.333333333333325</c:v>
                </c:pt>
                <c:pt idx="6">
                  <c:v>24.599999999999994</c:v>
                </c:pt>
                <c:pt idx="7">
                  <c:v>22.363636363636356</c:v>
                </c:pt>
                <c:pt idx="8">
                  <c:v>20.499999999999996</c:v>
                </c:pt>
                <c:pt idx="9">
                  <c:v>18.92307692307692</c:v>
                </c:pt>
                <c:pt idx="10">
                  <c:v>17.571428571428569</c:v>
                </c:pt>
                <c:pt idx="11">
                  <c:v>16.399999999999995</c:v>
                </c:pt>
                <c:pt idx="12">
                  <c:v>15.374999999999996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28224"/>
        <c:axId val="113628800"/>
      </c:scatterChart>
      <c:valAx>
        <c:axId val="1136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Span</a:t>
                </a:r>
                <a:r>
                  <a:rPr lang="en-US" baseline="0"/>
                  <a:t> Length L</a:t>
                </a:r>
                <a:r>
                  <a:rPr lang="en-US"/>
                  <a:t> (m)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3628800"/>
        <c:crosses val="autoZero"/>
        <c:crossBetween val="midCat"/>
      </c:valAx>
      <c:valAx>
        <c:axId val="1136288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Failure Load P (N)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3628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E"/>
              <a:t>Plot of Failure Load Vs. Diameter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Sheet1!$B$22:$B$34</c:f>
              <c:numCache>
                <c:formatCode>General</c:formatCode>
                <c:ptCount val="13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4.4999999999999997E-3</c:v>
                </c:pt>
                <c:pt idx="6">
                  <c:v>5.0000000000000001E-3</c:v>
                </c:pt>
                <c:pt idx="7">
                  <c:v>5.4999999999999997E-3</c:v>
                </c:pt>
                <c:pt idx="8">
                  <c:v>6.0000000000000001E-3</c:v>
                </c:pt>
                <c:pt idx="9">
                  <c:v>6.4999999999999997E-3</c:v>
                </c:pt>
                <c:pt idx="10">
                  <c:v>7.0000000000000001E-3</c:v>
                </c:pt>
                <c:pt idx="11">
                  <c:v>7.4999999999999997E-3</c:v>
                </c:pt>
                <c:pt idx="12">
                  <c:v>8.0000000000000002E-3</c:v>
                </c:pt>
              </c:numCache>
            </c:numRef>
          </c:xVal>
          <c:yVal>
            <c:numRef>
              <c:f>Sheet1!$D$22:$D$35</c:f>
              <c:numCache>
                <c:formatCode>General</c:formatCode>
                <c:ptCount val="14"/>
                <c:pt idx="0">
                  <c:v>1.48854863168253</c:v>
                </c:pt>
                <c:pt idx="1">
                  <c:v>2.9073215462549422</c:v>
                </c:pt>
                <c:pt idx="2">
                  <c:v>5.0238516319285393</c:v>
                </c:pt>
                <c:pt idx="3">
                  <c:v>7.9776903229235607</c:v>
                </c:pt>
                <c:pt idx="4">
                  <c:v>11.90838905346024</c:v>
                </c:pt>
                <c:pt idx="5">
                  <c:v>16.955499257758817</c:v>
                </c:pt>
                <c:pt idx="6">
                  <c:v>23.258572370039538</c:v>
                </c:pt>
                <c:pt idx="7">
                  <c:v>30.957159824522616</c:v>
                </c:pt>
                <c:pt idx="8">
                  <c:v>40.190813055428315</c:v>
                </c:pt>
                <c:pt idx="9">
                  <c:v>51.099083496976853</c:v>
                </c:pt>
                <c:pt idx="10">
                  <c:v>63.821522583388486</c:v>
                </c:pt>
                <c:pt idx="11">
                  <c:v>78.497681748883423</c:v>
                </c:pt>
                <c:pt idx="12">
                  <c:v>95.267112427681923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30528"/>
        <c:axId val="541409280"/>
      </c:scatterChart>
      <c:valAx>
        <c:axId val="1136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Diameter d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41409280"/>
        <c:crosses val="autoZero"/>
        <c:crossBetween val="midCat"/>
      </c:valAx>
      <c:valAx>
        <c:axId val="5414092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Failure Load P (N)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630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71437</xdr:rowOff>
    </xdr:from>
    <xdr:to>
      <xdr:col>14</xdr:col>
      <xdr:colOff>28575</xdr:colOff>
      <xdr:row>16</xdr:row>
      <xdr:rowOff>152401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28574</xdr:colOff>
      <xdr:row>19</xdr:row>
      <xdr:rowOff>42862</xdr:rowOff>
    </xdr:from>
    <xdr:to>
      <xdr:col>14</xdr:col>
      <xdr:colOff>57149</xdr:colOff>
      <xdr:row>34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25" workbookViewId="0">
      <selection activeCell="A48" sqref="A48"/>
    </sheetView>
  </sheetViews>
  <sheetFormatPr defaultRowHeight="15" x14ac:dyDescent="0.25"/>
  <cols>
    <col min="1" max="1" width="11.5703125" bestFit="1" customWidth="1"/>
    <col min="3" max="3" width="11" bestFit="1" customWidth="1"/>
    <col min="4" max="4" width="12.5703125" bestFit="1" customWidth="1"/>
    <col min="5" max="5" width="12" bestFit="1" customWidth="1"/>
  </cols>
  <sheetData>
    <row r="1" spans="1:7" s="3" customFormat="1" x14ac:dyDescent="0.25">
      <c r="A1" s="3" t="s">
        <v>0</v>
      </c>
      <c r="B1" s="3" t="s">
        <v>1</v>
      </c>
      <c r="C1" s="3" t="s">
        <v>2</v>
      </c>
      <c r="D1" s="4" t="s">
        <v>3</v>
      </c>
      <c r="G1" s="3" t="s">
        <v>4</v>
      </c>
    </row>
    <row r="2" spans="1:7" x14ac:dyDescent="0.25">
      <c r="A2">
        <v>41</v>
      </c>
      <c r="B2">
        <v>6.0400000000000002E-3</v>
      </c>
      <c r="C2">
        <v>0.3</v>
      </c>
      <c r="D2" s="8">
        <f>(8*A2*C2)/(3.14159265358979*(B2^3))</f>
        <v>142145923.65897119</v>
      </c>
      <c r="G2">
        <v>3.14159265358979</v>
      </c>
    </row>
    <row r="4" spans="1:7" s="3" customFormat="1" x14ac:dyDescent="0.25">
      <c r="A4" s="14" t="s">
        <v>3</v>
      </c>
      <c r="B4" s="15" t="s">
        <v>1</v>
      </c>
      <c r="C4" s="15" t="s">
        <v>2</v>
      </c>
      <c r="D4" s="15" t="s">
        <v>0</v>
      </c>
    </row>
    <row r="5" spans="1:7" x14ac:dyDescent="0.25">
      <c r="A5" s="11">
        <f>$D$2</f>
        <v>142145923.65897119</v>
      </c>
      <c r="B5" s="12">
        <f>$B$2</f>
        <v>6.0400000000000002E-3</v>
      </c>
      <c r="C5" s="13">
        <v>0.2</v>
      </c>
      <c r="D5" s="13">
        <f>(A5*$G$2*(B5^3))/(8*C5)</f>
        <v>61.499999999999986</v>
      </c>
    </row>
    <row r="6" spans="1:7" x14ac:dyDescent="0.25">
      <c r="A6" s="11">
        <f>$D$2</f>
        <v>142145923.65897119</v>
      </c>
      <c r="B6" s="12">
        <f t="shared" ref="B6:B17" si="0">$B$2</f>
        <v>6.0400000000000002E-3</v>
      </c>
      <c r="C6" s="13">
        <v>0.25</v>
      </c>
      <c r="D6" s="13">
        <f t="shared" ref="D6:D38" si="1">(A6*$G$2*(B6^3))/(8*C6)</f>
        <v>49.199999999999989</v>
      </c>
    </row>
    <row r="7" spans="1:7" x14ac:dyDescent="0.25">
      <c r="A7" s="11">
        <f>$D$2</f>
        <v>142145923.65897119</v>
      </c>
      <c r="B7" s="12">
        <f t="shared" si="0"/>
        <v>6.0400000000000002E-3</v>
      </c>
      <c r="C7" s="13">
        <v>0.3</v>
      </c>
      <c r="D7" s="13">
        <f t="shared" si="1"/>
        <v>40.999999999999993</v>
      </c>
    </row>
    <row r="8" spans="1:7" x14ac:dyDescent="0.25">
      <c r="A8" s="11">
        <f>$D$2</f>
        <v>142145923.65897119</v>
      </c>
      <c r="B8" s="12">
        <f t="shared" si="0"/>
        <v>6.0400000000000002E-3</v>
      </c>
      <c r="C8" s="13">
        <v>0.35</v>
      </c>
      <c r="D8" s="13">
        <f t="shared" si="1"/>
        <v>35.142857142857139</v>
      </c>
    </row>
    <row r="9" spans="1:7" x14ac:dyDescent="0.25">
      <c r="A9" s="11">
        <f>$D$2</f>
        <v>142145923.65897119</v>
      </c>
      <c r="B9" s="12">
        <f t="shared" si="0"/>
        <v>6.0400000000000002E-3</v>
      </c>
      <c r="C9" s="13">
        <v>0.4</v>
      </c>
      <c r="D9" s="13">
        <f t="shared" si="1"/>
        <v>30.749999999999993</v>
      </c>
    </row>
    <row r="10" spans="1:7" x14ac:dyDescent="0.25">
      <c r="A10" s="11">
        <f>$D$2</f>
        <v>142145923.65897119</v>
      </c>
      <c r="B10" s="12">
        <f t="shared" si="0"/>
        <v>6.0400000000000002E-3</v>
      </c>
      <c r="C10" s="13">
        <v>0.45</v>
      </c>
      <c r="D10" s="13">
        <f t="shared" si="1"/>
        <v>27.333333333333325</v>
      </c>
    </row>
    <row r="11" spans="1:7" x14ac:dyDescent="0.25">
      <c r="A11" s="11">
        <f>$D$2</f>
        <v>142145923.65897119</v>
      </c>
      <c r="B11" s="12">
        <f t="shared" si="0"/>
        <v>6.0400000000000002E-3</v>
      </c>
      <c r="C11" s="13">
        <v>0.5</v>
      </c>
      <c r="D11" s="13">
        <f t="shared" si="1"/>
        <v>24.599999999999994</v>
      </c>
    </row>
    <row r="12" spans="1:7" x14ac:dyDescent="0.25">
      <c r="A12" s="11">
        <f>$D$2</f>
        <v>142145923.65897119</v>
      </c>
      <c r="B12" s="12">
        <f t="shared" si="0"/>
        <v>6.0400000000000002E-3</v>
      </c>
      <c r="C12" s="13">
        <v>0.55000000000000004</v>
      </c>
      <c r="D12" s="13">
        <f t="shared" si="1"/>
        <v>22.363636363636356</v>
      </c>
    </row>
    <row r="13" spans="1:7" x14ac:dyDescent="0.25">
      <c r="A13" s="11">
        <f>$D$2</f>
        <v>142145923.65897119</v>
      </c>
      <c r="B13" s="12">
        <f t="shared" si="0"/>
        <v>6.0400000000000002E-3</v>
      </c>
      <c r="C13" s="13">
        <v>0.6</v>
      </c>
      <c r="D13" s="13">
        <f t="shared" si="1"/>
        <v>20.499999999999996</v>
      </c>
    </row>
    <row r="14" spans="1:7" x14ac:dyDescent="0.25">
      <c r="A14" s="11">
        <f>$D$2</f>
        <v>142145923.65897119</v>
      </c>
      <c r="B14" s="12">
        <f t="shared" si="0"/>
        <v>6.0400000000000002E-3</v>
      </c>
      <c r="C14" s="13">
        <v>0.65</v>
      </c>
      <c r="D14" s="13">
        <f t="shared" si="1"/>
        <v>18.92307692307692</v>
      </c>
    </row>
    <row r="15" spans="1:7" x14ac:dyDescent="0.25">
      <c r="A15" s="11">
        <f>$D$2</f>
        <v>142145923.65897119</v>
      </c>
      <c r="B15" s="12">
        <f t="shared" si="0"/>
        <v>6.0400000000000002E-3</v>
      </c>
      <c r="C15" s="13">
        <v>0.7</v>
      </c>
      <c r="D15" s="13">
        <f t="shared" si="1"/>
        <v>17.571428571428569</v>
      </c>
    </row>
    <row r="16" spans="1:7" x14ac:dyDescent="0.25">
      <c r="A16" s="11">
        <f>$D$2</f>
        <v>142145923.65897119</v>
      </c>
      <c r="B16" s="12">
        <f t="shared" si="0"/>
        <v>6.0400000000000002E-3</v>
      </c>
      <c r="C16" s="13">
        <v>0.75</v>
      </c>
      <c r="D16" s="13">
        <f t="shared" si="1"/>
        <v>16.399999999999995</v>
      </c>
    </row>
    <row r="17" spans="1:4" x14ac:dyDescent="0.25">
      <c r="A17" s="11">
        <f>$D$2</f>
        <v>142145923.65897119</v>
      </c>
      <c r="B17" s="12">
        <f t="shared" si="0"/>
        <v>6.0400000000000002E-3</v>
      </c>
      <c r="C17" s="13">
        <v>0.8</v>
      </c>
      <c r="D17" s="13">
        <f t="shared" si="1"/>
        <v>15.374999999999996</v>
      </c>
    </row>
    <row r="18" spans="1:4" x14ac:dyDescent="0.25">
      <c r="A18" s="2"/>
    </row>
    <row r="19" spans="1:4" x14ac:dyDescent="0.25">
      <c r="A19" s="2"/>
    </row>
    <row r="20" spans="1:4" x14ac:dyDescent="0.25">
      <c r="A20" s="2"/>
    </row>
    <row r="21" spans="1:4" x14ac:dyDescent="0.25">
      <c r="A21" s="9" t="s">
        <v>3</v>
      </c>
      <c r="B21" s="10" t="s">
        <v>1</v>
      </c>
      <c r="C21" s="10" t="s">
        <v>2</v>
      </c>
      <c r="D21" s="10" t="s">
        <v>0</v>
      </c>
    </row>
    <row r="22" spans="1:4" x14ac:dyDescent="0.25">
      <c r="A22" s="16">
        <f>$A$17</f>
        <v>142145923.65897119</v>
      </c>
      <c r="B22" s="12">
        <v>2E-3</v>
      </c>
      <c r="C22" s="12">
        <v>0.3</v>
      </c>
      <c r="D22" s="12">
        <f t="shared" si="1"/>
        <v>1.48854863168253</v>
      </c>
    </row>
    <row r="23" spans="1:4" x14ac:dyDescent="0.25">
      <c r="A23" s="16">
        <f t="shared" ref="A23:A34" si="2">$A$17</f>
        <v>142145923.65897119</v>
      </c>
      <c r="B23" s="12">
        <v>2.5000000000000001E-3</v>
      </c>
      <c r="C23" s="12">
        <v>0.3</v>
      </c>
      <c r="D23" s="12">
        <f t="shared" si="1"/>
        <v>2.9073215462549422</v>
      </c>
    </row>
    <row r="24" spans="1:4" x14ac:dyDescent="0.25">
      <c r="A24" s="16">
        <f t="shared" si="2"/>
        <v>142145923.65897119</v>
      </c>
      <c r="B24" s="12">
        <v>3.0000000000000001E-3</v>
      </c>
      <c r="C24" s="12">
        <v>0.3</v>
      </c>
      <c r="D24" s="12">
        <f t="shared" si="1"/>
        <v>5.0238516319285393</v>
      </c>
    </row>
    <row r="25" spans="1:4" x14ac:dyDescent="0.25">
      <c r="A25" s="16">
        <f t="shared" si="2"/>
        <v>142145923.65897119</v>
      </c>
      <c r="B25" s="12">
        <v>3.5000000000000001E-3</v>
      </c>
      <c r="C25" s="12">
        <v>0.3</v>
      </c>
      <c r="D25" s="12">
        <f t="shared" si="1"/>
        <v>7.9776903229235607</v>
      </c>
    </row>
    <row r="26" spans="1:4" x14ac:dyDescent="0.25">
      <c r="A26" s="16">
        <f t="shared" si="2"/>
        <v>142145923.65897119</v>
      </c>
      <c r="B26" s="12">
        <v>4.0000000000000001E-3</v>
      </c>
      <c r="C26" s="12">
        <v>0.3</v>
      </c>
      <c r="D26" s="12">
        <f t="shared" si="1"/>
        <v>11.90838905346024</v>
      </c>
    </row>
    <row r="27" spans="1:4" x14ac:dyDescent="0.25">
      <c r="A27" s="16">
        <f t="shared" si="2"/>
        <v>142145923.65897119</v>
      </c>
      <c r="B27" s="12">
        <v>4.4999999999999997E-3</v>
      </c>
      <c r="C27" s="12">
        <v>0.3</v>
      </c>
      <c r="D27" s="12">
        <f t="shared" si="1"/>
        <v>16.955499257758817</v>
      </c>
    </row>
    <row r="28" spans="1:4" x14ac:dyDescent="0.25">
      <c r="A28" s="16">
        <f t="shared" si="2"/>
        <v>142145923.65897119</v>
      </c>
      <c r="B28" s="12">
        <v>5.0000000000000001E-3</v>
      </c>
      <c r="C28" s="12">
        <v>0.3</v>
      </c>
      <c r="D28" s="12">
        <f t="shared" si="1"/>
        <v>23.258572370039538</v>
      </c>
    </row>
    <row r="29" spans="1:4" x14ac:dyDescent="0.25">
      <c r="A29" s="16">
        <f t="shared" si="2"/>
        <v>142145923.65897119</v>
      </c>
      <c r="B29" s="12">
        <v>5.4999999999999997E-3</v>
      </c>
      <c r="C29" s="12">
        <v>0.3</v>
      </c>
      <c r="D29" s="12">
        <f t="shared" si="1"/>
        <v>30.957159824522616</v>
      </c>
    </row>
    <row r="30" spans="1:4" x14ac:dyDescent="0.25">
      <c r="A30" s="16">
        <f t="shared" si="2"/>
        <v>142145923.65897119</v>
      </c>
      <c r="B30" s="12">
        <v>6.0000000000000001E-3</v>
      </c>
      <c r="C30" s="12">
        <v>0.3</v>
      </c>
      <c r="D30" s="12">
        <f t="shared" si="1"/>
        <v>40.190813055428315</v>
      </c>
    </row>
    <row r="31" spans="1:4" x14ac:dyDescent="0.25">
      <c r="A31" s="16">
        <f t="shared" si="2"/>
        <v>142145923.65897119</v>
      </c>
      <c r="B31" s="12">
        <v>6.4999999999999997E-3</v>
      </c>
      <c r="C31" s="12">
        <v>0.3</v>
      </c>
      <c r="D31" s="12">
        <f t="shared" si="1"/>
        <v>51.099083496976853</v>
      </c>
    </row>
    <row r="32" spans="1:4" x14ac:dyDescent="0.25">
      <c r="A32" s="16">
        <f t="shared" si="2"/>
        <v>142145923.65897119</v>
      </c>
      <c r="B32" s="12">
        <v>7.0000000000000001E-3</v>
      </c>
      <c r="C32" s="12">
        <v>0.3</v>
      </c>
      <c r="D32" s="12">
        <f t="shared" si="1"/>
        <v>63.821522583388486</v>
      </c>
    </row>
    <row r="33" spans="1:6" x14ac:dyDescent="0.25">
      <c r="A33" s="16">
        <f t="shared" si="2"/>
        <v>142145923.65897119</v>
      </c>
      <c r="B33" s="12">
        <v>7.4999999999999997E-3</v>
      </c>
      <c r="C33" s="12">
        <v>0.3</v>
      </c>
      <c r="D33" s="12">
        <f t="shared" si="1"/>
        <v>78.497681748883423</v>
      </c>
    </row>
    <row r="34" spans="1:6" x14ac:dyDescent="0.25">
      <c r="A34" s="16">
        <f t="shared" si="2"/>
        <v>142145923.65897119</v>
      </c>
      <c r="B34" s="12">
        <v>8.0000000000000002E-3</v>
      </c>
      <c r="C34" s="12">
        <v>0.3</v>
      </c>
      <c r="D34" s="12">
        <f t="shared" si="1"/>
        <v>95.267112427681923</v>
      </c>
    </row>
    <row r="37" spans="1:6" x14ac:dyDescent="0.25">
      <c r="A37" s="4" t="s">
        <v>3</v>
      </c>
      <c r="B37" s="3" t="s">
        <v>1</v>
      </c>
      <c r="C37" s="3" t="s">
        <v>2</v>
      </c>
      <c r="D37" s="3" t="s">
        <v>0</v>
      </c>
    </row>
    <row r="38" spans="1:6" x14ac:dyDescent="0.25">
      <c r="A38" s="2">
        <f>A34</f>
        <v>142145923.65897119</v>
      </c>
      <c r="B38">
        <v>8.9999999999999993E-3</v>
      </c>
      <c r="C38">
        <v>0.5</v>
      </c>
      <c r="D38" s="1">
        <f t="shared" si="1"/>
        <v>81.386396437242311</v>
      </c>
    </row>
    <row r="40" spans="1:6" x14ac:dyDescent="0.25">
      <c r="A40" s="4" t="s">
        <v>3</v>
      </c>
      <c r="B40" s="3" t="s">
        <v>0</v>
      </c>
      <c r="C40" s="3" t="s">
        <v>2</v>
      </c>
      <c r="D40" s="3" t="s">
        <v>1</v>
      </c>
    </row>
    <row r="41" spans="1:6" x14ac:dyDescent="0.25">
      <c r="A41" s="2">
        <f>A38</f>
        <v>142145923.65897119</v>
      </c>
      <c r="B41">
        <v>120</v>
      </c>
      <c r="C41">
        <v>0.24</v>
      </c>
      <c r="D41">
        <f>((32*B41*C41)/(G2*A41))^(1/3)</f>
        <v>1.2731690164031461E-2</v>
      </c>
      <c r="E41">
        <f>D41*1000</f>
        <v>12.731690164031461</v>
      </c>
    </row>
    <row r="43" spans="1:6" s="3" customFormat="1" x14ac:dyDescent="0.25">
      <c r="A43" s="4" t="s">
        <v>0</v>
      </c>
      <c r="B43" s="3" t="s">
        <v>1</v>
      </c>
      <c r="C43" s="3" t="s">
        <v>5</v>
      </c>
      <c r="D43" s="4" t="s">
        <v>3</v>
      </c>
    </row>
    <row r="44" spans="1:6" x14ac:dyDescent="0.25">
      <c r="A44">
        <v>120</v>
      </c>
      <c r="B44">
        <v>2.4</v>
      </c>
      <c r="C44">
        <f>(B44/2)*(B44/2)*G2</f>
        <v>4.5238934211692978</v>
      </c>
      <c r="D44" s="1">
        <f>A44/C44</f>
        <v>26.525823848649249</v>
      </c>
    </row>
    <row r="45" spans="1:6" x14ac:dyDescent="0.25">
      <c r="A45" s="5">
        <v>75000000</v>
      </c>
      <c r="B45" s="5">
        <v>2.4</v>
      </c>
      <c r="C45" s="5">
        <f>C44</f>
        <v>4.5238934211692978</v>
      </c>
      <c r="D45" s="6">
        <f>A45*C45</f>
        <v>339292006.58769733</v>
      </c>
    </row>
    <row r="47" spans="1:6" x14ac:dyDescent="0.25">
      <c r="A47" s="4" t="s">
        <v>3</v>
      </c>
      <c r="B47" s="3" t="s">
        <v>0</v>
      </c>
      <c r="C47" s="3" t="s">
        <v>5</v>
      </c>
      <c r="D47" s="3"/>
      <c r="E47" s="3" t="s">
        <v>6</v>
      </c>
      <c r="F47" s="3" t="s">
        <v>1</v>
      </c>
    </row>
    <row r="48" spans="1:6" x14ac:dyDescent="0.25">
      <c r="A48" s="2">
        <v>10000000</v>
      </c>
      <c r="B48">
        <v>120</v>
      </c>
      <c r="C48">
        <f>B48/(2*A48)</f>
        <v>6.0000000000000002E-6</v>
      </c>
      <c r="D48">
        <f>(C48/G2)</f>
        <v>1.9098593171027462E-6</v>
      </c>
      <c r="E48" s="7">
        <f>D48^(1/2)</f>
        <v>1.3819765978853426E-3</v>
      </c>
      <c r="F48">
        <f>E48*2</f>
        <v>2.7639531957706852E-3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</dc:creator>
  <cp:lastModifiedBy>Kris</cp:lastModifiedBy>
  <dcterms:created xsi:type="dcterms:W3CDTF">2013-03-12T09:27:16Z</dcterms:created>
  <dcterms:modified xsi:type="dcterms:W3CDTF">2013-03-12T16:16:18Z</dcterms:modified>
</cp:coreProperties>
</file>